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Sheet2!$3:$101</definedName>
  </definedNames>
  <calcPr calcId="144525"/>
</workbook>
</file>

<file path=xl/sharedStrings.xml><?xml version="1.0" encoding="utf-8"?>
<sst xmlns="http://schemas.openxmlformats.org/spreadsheetml/2006/main" count="502" uniqueCount="224">
  <si>
    <t>2021年第3批退役军人专项基金评审结果统计表</t>
  </si>
  <si>
    <t xml:space="preserve">          制表单位：成都市慈善总会                                             合计金额：825773元</t>
  </si>
  <si>
    <t>序号</t>
  </si>
  <si>
    <t>姓名</t>
  </si>
  <si>
    <t>区（市）县</t>
  </si>
  <si>
    <t>性别</t>
  </si>
  <si>
    <t>年龄</t>
  </si>
  <si>
    <t>人员类别</t>
  </si>
  <si>
    <t>军龄</t>
  </si>
  <si>
    <t>评审意见</t>
  </si>
  <si>
    <t>金额（元）</t>
  </si>
  <si>
    <t>王开福</t>
  </si>
  <si>
    <t>大邑县</t>
  </si>
  <si>
    <t>男</t>
  </si>
  <si>
    <t>退役士兵</t>
  </si>
  <si>
    <t>医疗援助：31060元</t>
  </si>
  <si>
    <t>吴玉芳</t>
  </si>
  <si>
    <t>女</t>
  </si>
  <si>
    <t>病故军人遗属</t>
  </si>
  <si>
    <t>医疗援助：11611元</t>
  </si>
  <si>
    <t>古芝全</t>
  </si>
  <si>
    <t>农村籍60岁退役士兵</t>
  </si>
  <si>
    <t>医疗援助：15766元</t>
  </si>
  <si>
    <t>谢加志</t>
  </si>
  <si>
    <t>医疗援助：7421元</t>
  </si>
  <si>
    <t>左永存</t>
  </si>
  <si>
    <t>教育援助：2300元</t>
  </si>
  <si>
    <t>张小春</t>
  </si>
  <si>
    <t>复原士官</t>
  </si>
  <si>
    <t>教育援助：2760元</t>
  </si>
  <si>
    <t>陈  建</t>
  </si>
  <si>
    <t>简阳市</t>
  </si>
  <si>
    <t>复退士兵</t>
  </si>
  <si>
    <t>医疗援助：11703元</t>
  </si>
  <si>
    <t>黄学春</t>
  </si>
  <si>
    <t>医疗援助：3336元</t>
  </si>
  <si>
    <t>钟洪福</t>
  </si>
  <si>
    <t>带病回乡退伍军人</t>
  </si>
  <si>
    <t>医疗援助：7816元</t>
  </si>
  <si>
    <t>严于富</t>
  </si>
  <si>
    <t>医疗援助：21999元</t>
  </si>
  <si>
    <t>李树良</t>
  </si>
  <si>
    <t>医疗援助：7433元</t>
  </si>
  <si>
    <t>王正川</t>
  </si>
  <si>
    <t>医疗援助：11745元</t>
  </si>
  <si>
    <t>舒辉银</t>
  </si>
  <si>
    <t>金牛区</t>
  </si>
  <si>
    <t>转业干部</t>
  </si>
  <si>
    <t>医疗费用在可承受范围内，不予援助。</t>
  </si>
  <si>
    <t>徐熙刚</t>
  </si>
  <si>
    <t>陈国文</t>
  </si>
  <si>
    <t>龙泉驿区</t>
  </si>
  <si>
    <t>医疗援助：7797元</t>
  </si>
  <si>
    <t>方  东</t>
  </si>
  <si>
    <t>医疗援助：6613元</t>
  </si>
  <si>
    <t>陈诗久</t>
  </si>
  <si>
    <t>参战人员</t>
  </si>
  <si>
    <t>医疗援助：5561元</t>
  </si>
  <si>
    <t>张云亮</t>
  </si>
  <si>
    <t>医疗援助：32890元</t>
  </si>
  <si>
    <t>白全声</t>
  </si>
  <si>
    <t>医疗援助：7505元</t>
  </si>
  <si>
    <t>李泽树</t>
  </si>
  <si>
    <t>罗全明</t>
  </si>
  <si>
    <t>彭州市</t>
  </si>
  <si>
    <t>家庭经济情况需进一步核实完善。</t>
  </si>
  <si>
    <t>廖文东</t>
  </si>
  <si>
    <t>医疗援助：3326元</t>
  </si>
  <si>
    <t>刘扬和</t>
  </si>
  <si>
    <t>税德珍</t>
  </si>
  <si>
    <t>因公牺牲军人遗属</t>
  </si>
  <si>
    <t>/</t>
  </si>
  <si>
    <t>党宏伟</t>
  </si>
  <si>
    <t>自谋职业士官</t>
  </si>
  <si>
    <t>医疗援助：7295元</t>
  </si>
  <si>
    <t>梁永秋</t>
  </si>
  <si>
    <t>郫都区</t>
  </si>
  <si>
    <t>转业士官</t>
  </si>
  <si>
    <t>教育援助：2760元，生活困难援助：10500元</t>
  </si>
  <si>
    <t>吕火木</t>
  </si>
  <si>
    <t>医疗援助：42311元</t>
  </si>
  <si>
    <t>尹华明</t>
  </si>
  <si>
    <t>医疗援助：11636元</t>
  </si>
  <si>
    <t>黄国祥</t>
  </si>
  <si>
    <t>医疗援助：7788元</t>
  </si>
  <si>
    <t>潘强军</t>
  </si>
  <si>
    <t>蒲江县</t>
  </si>
  <si>
    <t>伤残军人</t>
  </si>
  <si>
    <t>医疗援助：7787元</t>
  </si>
  <si>
    <t>张绍和</t>
  </si>
  <si>
    <t>一般退役士兵</t>
  </si>
  <si>
    <t>医疗援助：5372元</t>
  </si>
  <si>
    <t>熊朝银</t>
  </si>
  <si>
    <t>60岁农村籍退役士兵</t>
  </si>
  <si>
    <t>医疗援助：7085元</t>
  </si>
  <si>
    <t>杨发富</t>
  </si>
  <si>
    <t>医疗援助：83614元</t>
  </si>
  <si>
    <t>王用云</t>
  </si>
  <si>
    <t>医疗援助：12005元</t>
  </si>
  <si>
    <t>杨艳军</t>
  </si>
  <si>
    <t>医疗援助：8990元</t>
  </si>
  <si>
    <t>张  祥</t>
  </si>
  <si>
    <t>医疗援助：28734元，教育援助：800元</t>
  </si>
  <si>
    <t>江声全</t>
  </si>
  <si>
    <t>青白江区</t>
  </si>
  <si>
    <t>医疗援助：6255元</t>
  </si>
  <si>
    <t>郑祝军</t>
  </si>
  <si>
    <t>医疗援助：4427元</t>
  </si>
  <si>
    <t>庄中保</t>
  </si>
  <si>
    <t>老复员军人</t>
  </si>
  <si>
    <t>代理人放弃援助。</t>
  </si>
  <si>
    <t>欧  阳</t>
  </si>
  <si>
    <t>医疗援助：14645元</t>
  </si>
  <si>
    <t>何  光</t>
  </si>
  <si>
    <t>医疗援助：9065元</t>
  </si>
  <si>
    <t>王继金</t>
  </si>
  <si>
    <t>医疗援助：41318元</t>
  </si>
  <si>
    <t>钟顺贵</t>
  </si>
  <si>
    <t>医疗援助：3371元</t>
  </si>
  <si>
    <t>鲜仲伦</t>
  </si>
  <si>
    <t>医疗援助：3914元</t>
  </si>
  <si>
    <t>冯  跃</t>
  </si>
  <si>
    <t>邛崃市</t>
  </si>
  <si>
    <t>医疗援助：3655元</t>
  </si>
  <si>
    <t>常东祥</t>
  </si>
  <si>
    <t>医疗援助：11443元</t>
  </si>
  <si>
    <t>瞿孔斌</t>
  </si>
  <si>
    <t>何长生</t>
  </si>
  <si>
    <t>生活困难援助：6250元</t>
  </si>
  <si>
    <t>杨秀良</t>
  </si>
  <si>
    <t>医疗援助：9710元</t>
  </si>
  <si>
    <t>梁月刚</t>
  </si>
  <si>
    <t>在乡复员军人</t>
  </si>
  <si>
    <t>医疗援助：9957元</t>
  </si>
  <si>
    <t>付存彪</t>
  </si>
  <si>
    <t>医疗援助：3436元</t>
  </si>
  <si>
    <t>徐赞光</t>
  </si>
  <si>
    <t>张国富</t>
  </si>
  <si>
    <t>天府新区</t>
  </si>
  <si>
    <t>医疗援助：14692元</t>
  </si>
  <si>
    <t>柴占东</t>
  </si>
  <si>
    <t>退役军人</t>
  </si>
  <si>
    <t>陈  立</t>
  </si>
  <si>
    <t>梅泽军</t>
  </si>
  <si>
    <t>医疗援助：11297元</t>
  </si>
  <si>
    <t>张万洪</t>
  </si>
  <si>
    <t>医疗援助：18894元</t>
  </si>
  <si>
    <t>赵伯阶</t>
  </si>
  <si>
    <t>下岗志愿兵</t>
  </si>
  <si>
    <t>吴仲明</t>
  </si>
  <si>
    <t>军转干部</t>
  </si>
  <si>
    <t>王化魁</t>
  </si>
  <si>
    <t>复员干部</t>
  </si>
  <si>
    <t>段文成</t>
  </si>
  <si>
    <t>潘树成</t>
  </si>
  <si>
    <t>温江区</t>
  </si>
  <si>
    <t>医疗援助：21800元</t>
  </si>
  <si>
    <t>张兴全</t>
  </si>
  <si>
    <t>医疗援助：8970元</t>
  </si>
  <si>
    <t>刘敬益</t>
  </si>
  <si>
    <t>残疾军人</t>
  </si>
  <si>
    <t>房屋修建不在援助范围内，不予援助。</t>
  </si>
  <si>
    <t>郭良全</t>
  </si>
  <si>
    <t>医疗援助：11950元</t>
  </si>
  <si>
    <t>叶仁清</t>
  </si>
  <si>
    <t>农村籍60岁退役军人</t>
  </si>
  <si>
    <t>不属于重大疾病，不予援助。</t>
  </si>
  <si>
    <t>龙守金</t>
  </si>
  <si>
    <t>医疗援助：5770元</t>
  </si>
  <si>
    <t>陈宗宝</t>
  </si>
  <si>
    <t>杨孝全</t>
  </si>
  <si>
    <t>医疗援助：5808元</t>
  </si>
  <si>
    <t>陈曾国</t>
  </si>
  <si>
    <t>李建平</t>
  </si>
  <si>
    <t>医疗援助：8876元</t>
  </si>
  <si>
    <t>张永和</t>
  </si>
  <si>
    <t>医疗援助：21398元</t>
  </si>
  <si>
    <t>李美育</t>
  </si>
  <si>
    <t>医疗援助：7609元</t>
  </si>
  <si>
    <t>谢俊杰</t>
  </si>
  <si>
    <t>刘永春</t>
  </si>
  <si>
    <t>何开明</t>
  </si>
  <si>
    <t>医疗援助：4770元</t>
  </si>
  <si>
    <t>李兴华</t>
  </si>
  <si>
    <t>医疗援助：14322元</t>
  </si>
  <si>
    <t>贾志国</t>
  </si>
  <si>
    <t>医疗援助：7223元</t>
  </si>
  <si>
    <t>贺永福</t>
  </si>
  <si>
    <t>罗忠福</t>
  </si>
  <si>
    <t>郑开福</t>
  </si>
  <si>
    <t>医疗援助：3409元</t>
  </si>
  <si>
    <t>官登云</t>
  </si>
  <si>
    <t>王中祥</t>
  </si>
  <si>
    <t>医疗援助：8468元</t>
  </si>
  <si>
    <t>赵建明</t>
  </si>
  <si>
    <t>复退士官</t>
  </si>
  <si>
    <t>医疗援助：2585元</t>
  </si>
  <si>
    <t>李良富</t>
  </si>
  <si>
    <t>医疗援助：7617元</t>
  </si>
  <si>
    <t>陈华荣</t>
  </si>
  <si>
    <t>医疗援助：25859元</t>
  </si>
  <si>
    <t>刘文兴</t>
  </si>
  <si>
    <t>武侯区</t>
  </si>
  <si>
    <t>转业军人</t>
  </si>
  <si>
    <t>申请红基会退役军人关爱援助基金。</t>
  </si>
  <si>
    <t>谭鑫城</t>
  </si>
  <si>
    <t>医疗援助：11626元</t>
  </si>
  <si>
    <t>蒋志国</t>
  </si>
  <si>
    <t>魏新光</t>
  </si>
  <si>
    <t>生活困难援助：7500元</t>
  </si>
  <si>
    <t>祝学强</t>
  </si>
  <si>
    <t>生活困难援助：3750元</t>
  </si>
  <si>
    <t>杨  斌</t>
  </si>
  <si>
    <t>医疗援助：6874元</t>
  </si>
  <si>
    <t>潘培光</t>
  </si>
  <si>
    <t>赖长久</t>
  </si>
  <si>
    <t>医疗援助：5989元</t>
  </si>
  <si>
    <t>代光荣</t>
  </si>
  <si>
    <t>医疗援助：4117元</t>
  </si>
  <si>
    <t>余必文</t>
  </si>
  <si>
    <t>王光炳</t>
  </si>
  <si>
    <t>基本情况需进一步核实完善。</t>
  </si>
  <si>
    <t>陶必成</t>
  </si>
  <si>
    <t>医疗援助：9075元</t>
  </si>
</sst>
</file>

<file path=xl/styles.xml><?xml version="1.0" encoding="utf-8"?>
<styleSheet xmlns="http://schemas.openxmlformats.org/spreadsheetml/2006/main">
  <numFmts count="6">
    <numFmt numFmtId="176" formatCode="\¥#,##0.00_);[Red]\(\¥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7" formatCode="&quot;￥&quot;#,##0.00;&quot;￥&quot;\-#,##0.00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20"/>
      <name val="方正小标宋_GBK"/>
      <charset val="134"/>
    </font>
    <font>
      <sz val="12"/>
      <name val="方正仿宋_GBK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2"/>
  <sheetViews>
    <sheetView tabSelected="1" workbookViewId="0">
      <selection activeCell="L4" sqref="L4"/>
    </sheetView>
  </sheetViews>
  <sheetFormatPr defaultColWidth="9" defaultRowHeight="15.75"/>
  <cols>
    <col min="1" max="1" width="8" style="4" customWidth="1"/>
    <col min="2" max="2" width="9.375" style="1" customWidth="1"/>
    <col min="3" max="3" width="14.5" style="1" customWidth="1"/>
    <col min="4" max="4" width="6.625" style="1" customWidth="1"/>
    <col min="5" max="5" width="8.125" style="1" customWidth="1"/>
    <col min="6" max="6" width="24.25" style="1" customWidth="1"/>
    <col min="7" max="7" width="7.75" style="1" customWidth="1"/>
    <col min="8" max="8" width="45.25" style="1" customWidth="1"/>
    <col min="9" max="9" width="13" style="1" customWidth="1"/>
    <col min="10" max="16360" width="9" style="1"/>
    <col min="16361" max="16384" width="9" style="5"/>
  </cols>
  <sheetData>
    <row r="1" s="1" customFormat="1" ht="51" customHeight="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="1" customFormat="1" ht="26" customHeight="1" spans="1:16383">
      <c r="A2" s="7" t="s">
        <v>1</v>
      </c>
      <c r="B2" s="7"/>
      <c r="C2" s="7"/>
      <c r="D2" s="7"/>
      <c r="E2" s="7"/>
      <c r="F2" s="7"/>
      <c r="G2" s="7"/>
      <c r="H2" s="7"/>
      <c r="I2" s="7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="1" customFormat="1" ht="27.5" customHeight="1" spans="1:1638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5" t="s">
        <v>10</v>
      </c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="1" customFormat="1" ht="27.5" customHeight="1" spans="1:16383">
      <c r="A4" s="11">
        <v>1</v>
      </c>
      <c r="B4" s="12" t="s">
        <v>11</v>
      </c>
      <c r="C4" s="12" t="s">
        <v>12</v>
      </c>
      <c r="D4" s="12" t="s">
        <v>13</v>
      </c>
      <c r="E4" s="12">
        <f>2021-1954</f>
        <v>67</v>
      </c>
      <c r="F4" s="12" t="s">
        <v>14</v>
      </c>
      <c r="G4" s="12">
        <v>5</v>
      </c>
      <c r="H4" s="12" t="s">
        <v>15</v>
      </c>
      <c r="I4" s="12">
        <v>31060</v>
      </c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</row>
    <row r="5" s="1" customFormat="1" ht="27.5" customHeight="1" spans="1:16383">
      <c r="A5" s="11">
        <v>2</v>
      </c>
      <c r="B5" s="12" t="s">
        <v>16</v>
      </c>
      <c r="C5" s="12" t="s">
        <v>12</v>
      </c>
      <c r="D5" s="12" t="s">
        <v>17</v>
      </c>
      <c r="E5" s="12">
        <f>2021-1967</f>
        <v>54</v>
      </c>
      <c r="F5" s="12" t="s">
        <v>18</v>
      </c>
      <c r="G5" s="12"/>
      <c r="H5" s="12" t="s">
        <v>19</v>
      </c>
      <c r="I5" s="12">
        <v>11611</v>
      </c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</row>
    <row r="6" s="1" customFormat="1" ht="27.5" customHeight="1" spans="1:16383">
      <c r="A6" s="11">
        <v>3</v>
      </c>
      <c r="B6" s="12" t="s">
        <v>20</v>
      </c>
      <c r="C6" s="12" t="s">
        <v>12</v>
      </c>
      <c r="D6" s="12" t="s">
        <v>13</v>
      </c>
      <c r="E6" s="12">
        <f>2021-1952</f>
        <v>69</v>
      </c>
      <c r="F6" s="12" t="s">
        <v>21</v>
      </c>
      <c r="G6" s="12">
        <v>5</v>
      </c>
      <c r="H6" s="12" t="s">
        <v>22</v>
      </c>
      <c r="I6" s="12">
        <v>15766</v>
      </c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</row>
    <row r="7" s="1" customFormat="1" ht="27.5" customHeight="1" spans="1:16383">
      <c r="A7" s="11">
        <v>4</v>
      </c>
      <c r="B7" s="12" t="s">
        <v>23</v>
      </c>
      <c r="C7" s="12" t="s">
        <v>12</v>
      </c>
      <c r="D7" s="12" t="s">
        <v>13</v>
      </c>
      <c r="E7" s="12">
        <f>2021-1954</f>
        <v>67</v>
      </c>
      <c r="F7" s="12" t="s">
        <v>14</v>
      </c>
      <c r="G7" s="12">
        <v>9</v>
      </c>
      <c r="H7" s="12" t="s">
        <v>24</v>
      </c>
      <c r="I7" s="12">
        <v>7421</v>
      </c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</row>
    <row r="8" s="1" customFormat="1" ht="27.5" customHeight="1" spans="1:16383">
      <c r="A8" s="11">
        <v>5</v>
      </c>
      <c r="B8" s="12" t="s">
        <v>25</v>
      </c>
      <c r="C8" s="12" t="s">
        <v>12</v>
      </c>
      <c r="D8" s="12" t="s">
        <v>13</v>
      </c>
      <c r="E8" s="12">
        <f>2021-1974</f>
        <v>47</v>
      </c>
      <c r="F8" s="12" t="s">
        <v>14</v>
      </c>
      <c r="G8" s="12">
        <v>3</v>
      </c>
      <c r="H8" s="12" t="s">
        <v>26</v>
      </c>
      <c r="I8" s="12">
        <v>2300</v>
      </c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</row>
    <row r="9" s="1" customFormat="1" ht="27.5" customHeight="1" spans="1:16383">
      <c r="A9" s="11">
        <v>6</v>
      </c>
      <c r="B9" s="12" t="s">
        <v>27</v>
      </c>
      <c r="C9" s="12" t="s">
        <v>12</v>
      </c>
      <c r="D9" s="12" t="s">
        <v>13</v>
      </c>
      <c r="E9" s="12">
        <f>2021-1971</f>
        <v>50</v>
      </c>
      <c r="F9" s="12" t="s">
        <v>28</v>
      </c>
      <c r="G9" s="12">
        <v>12</v>
      </c>
      <c r="H9" s="12" t="s">
        <v>29</v>
      </c>
      <c r="I9" s="12">
        <v>2760</v>
      </c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</row>
    <row r="10" s="1" customFormat="1" ht="27.5" customHeight="1" spans="1:16383">
      <c r="A10" s="11">
        <v>7</v>
      </c>
      <c r="B10" s="12" t="s">
        <v>30</v>
      </c>
      <c r="C10" s="12" t="s">
        <v>31</v>
      </c>
      <c r="D10" s="12" t="s">
        <v>13</v>
      </c>
      <c r="E10" s="12">
        <f>2021-1965</f>
        <v>56</v>
      </c>
      <c r="F10" s="12" t="s">
        <v>32</v>
      </c>
      <c r="G10" s="12">
        <v>3</v>
      </c>
      <c r="H10" s="12" t="s">
        <v>33</v>
      </c>
      <c r="I10" s="12">
        <v>11703</v>
      </c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</row>
    <row r="11" s="1" customFormat="1" ht="27.5" customHeight="1" spans="1:16383">
      <c r="A11" s="11">
        <v>8</v>
      </c>
      <c r="B11" s="12" t="s">
        <v>34</v>
      </c>
      <c r="C11" s="12" t="s">
        <v>31</v>
      </c>
      <c r="D11" s="12" t="s">
        <v>13</v>
      </c>
      <c r="E11" s="12">
        <f>2021-1947</f>
        <v>74</v>
      </c>
      <c r="F11" s="12" t="s">
        <v>21</v>
      </c>
      <c r="G11" s="12">
        <v>3</v>
      </c>
      <c r="H11" s="12" t="s">
        <v>35</v>
      </c>
      <c r="I11" s="12">
        <v>3336</v>
      </c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="1" customFormat="1" ht="27.5" customHeight="1" spans="1:16383">
      <c r="A12" s="11">
        <v>9</v>
      </c>
      <c r="B12" s="12" t="s">
        <v>36</v>
      </c>
      <c r="C12" s="12" t="s">
        <v>31</v>
      </c>
      <c r="D12" s="12" t="s">
        <v>13</v>
      </c>
      <c r="E12" s="12">
        <f t="shared" ref="E12:E15" si="0">2021-1950</f>
        <v>71</v>
      </c>
      <c r="F12" s="12" t="s">
        <v>37</v>
      </c>
      <c r="G12" s="12">
        <v>3</v>
      </c>
      <c r="H12" s="12" t="s">
        <v>38</v>
      </c>
      <c r="I12" s="12">
        <v>7816</v>
      </c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</row>
    <row r="13" s="1" customFormat="1" ht="27.5" customHeight="1" spans="1:16383">
      <c r="A13" s="11">
        <v>10</v>
      </c>
      <c r="B13" s="12" t="s">
        <v>39</v>
      </c>
      <c r="C13" s="12" t="s">
        <v>31</v>
      </c>
      <c r="D13" s="12" t="s">
        <v>13</v>
      </c>
      <c r="E13" s="12">
        <f t="shared" si="0"/>
        <v>71</v>
      </c>
      <c r="F13" s="12" t="s">
        <v>21</v>
      </c>
      <c r="G13" s="12">
        <v>6</v>
      </c>
      <c r="H13" s="12" t="s">
        <v>40</v>
      </c>
      <c r="I13" s="12">
        <v>21999</v>
      </c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</row>
    <row r="14" s="1" customFormat="1" ht="27.5" customHeight="1" spans="1:16383">
      <c r="A14" s="11">
        <v>11</v>
      </c>
      <c r="B14" s="12" t="s">
        <v>41</v>
      </c>
      <c r="C14" s="12" t="s">
        <v>31</v>
      </c>
      <c r="D14" s="12" t="s">
        <v>13</v>
      </c>
      <c r="E14" s="12">
        <v>83</v>
      </c>
      <c r="F14" s="12" t="s">
        <v>37</v>
      </c>
      <c r="G14" s="12">
        <v>4</v>
      </c>
      <c r="H14" s="12" t="s">
        <v>42</v>
      </c>
      <c r="I14" s="12">
        <v>7433</v>
      </c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</row>
    <row r="15" s="1" customFormat="1" ht="27.5" customHeight="1" spans="1:16383">
      <c r="A15" s="11">
        <v>12</v>
      </c>
      <c r="B15" s="12" t="s">
        <v>43</v>
      </c>
      <c r="C15" s="12" t="s">
        <v>31</v>
      </c>
      <c r="D15" s="12" t="s">
        <v>13</v>
      </c>
      <c r="E15" s="12">
        <f t="shared" si="0"/>
        <v>71</v>
      </c>
      <c r="F15" s="12" t="s">
        <v>37</v>
      </c>
      <c r="G15" s="12">
        <v>3</v>
      </c>
      <c r="H15" s="12" t="s">
        <v>44</v>
      </c>
      <c r="I15" s="12">
        <v>11745</v>
      </c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="1" customFormat="1" ht="27.5" customHeight="1" spans="1:16383">
      <c r="A16" s="11">
        <v>13</v>
      </c>
      <c r="B16" s="12" t="s">
        <v>45</v>
      </c>
      <c r="C16" s="12" t="s">
        <v>46</v>
      </c>
      <c r="D16" s="12" t="s">
        <v>13</v>
      </c>
      <c r="E16" s="13">
        <v>72</v>
      </c>
      <c r="F16" s="12" t="s">
        <v>47</v>
      </c>
      <c r="G16" s="12">
        <v>18</v>
      </c>
      <c r="H16" s="12" t="s">
        <v>48</v>
      </c>
      <c r="I16" s="12">
        <v>0</v>
      </c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  <row r="17" s="1" customFormat="1" ht="27.5" customHeight="1" spans="1:16383">
      <c r="A17" s="11">
        <v>14</v>
      </c>
      <c r="B17" s="12" t="s">
        <v>49</v>
      </c>
      <c r="C17" s="12" t="s">
        <v>46</v>
      </c>
      <c r="D17" s="12" t="s">
        <v>13</v>
      </c>
      <c r="E17" s="13">
        <v>56</v>
      </c>
      <c r="F17" s="12" t="s">
        <v>14</v>
      </c>
      <c r="G17" s="12">
        <v>4</v>
      </c>
      <c r="H17" s="12" t="s">
        <v>48</v>
      </c>
      <c r="I17" s="12">
        <v>0</v>
      </c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</row>
    <row r="18" s="1" customFormat="1" ht="27.5" customHeight="1" spans="1:16383">
      <c r="A18" s="11">
        <v>15</v>
      </c>
      <c r="B18" s="12" t="s">
        <v>50</v>
      </c>
      <c r="C18" s="12" t="s">
        <v>51</v>
      </c>
      <c r="D18" s="12" t="s">
        <v>13</v>
      </c>
      <c r="E18" s="12">
        <v>59</v>
      </c>
      <c r="F18" s="12" t="s">
        <v>14</v>
      </c>
      <c r="G18" s="12">
        <v>2</v>
      </c>
      <c r="H18" s="12" t="s">
        <v>52</v>
      </c>
      <c r="I18" s="12">
        <v>7797</v>
      </c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</row>
    <row r="19" s="1" customFormat="1" ht="27.5" customHeight="1" spans="1:16383">
      <c r="A19" s="11">
        <v>16</v>
      </c>
      <c r="B19" s="12" t="s">
        <v>53</v>
      </c>
      <c r="C19" s="12" t="s">
        <v>51</v>
      </c>
      <c r="D19" s="12" t="s">
        <v>13</v>
      </c>
      <c r="E19" s="12">
        <v>49</v>
      </c>
      <c r="F19" s="12" t="s">
        <v>14</v>
      </c>
      <c r="G19" s="12">
        <v>3</v>
      </c>
      <c r="H19" s="12" t="s">
        <v>54</v>
      </c>
      <c r="I19" s="12">
        <v>6613</v>
      </c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</row>
    <row r="20" s="1" customFormat="1" ht="27.5" customHeight="1" spans="1:16383">
      <c r="A20" s="11">
        <v>17</v>
      </c>
      <c r="B20" s="12" t="s">
        <v>55</v>
      </c>
      <c r="C20" s="12" t="s">
        <v>51</v>
      </c>
      <c r="D20" s="12" t="s">
        <v>13</v>
      </c>
      <c r="E20" s="12">
        <v>53</v>
      </c>
      <c r="F20" s="12" t="s">
        <v>56</v>
      </c>
      <c r="G20" s="12">
        <v>2</v>
      </c>
      <c r="H20" s="12" t="s">
        <v>57</v>
      </c>
      <c r="I20" s="12">
        <v>5561</v>
      </c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</row>
    <row r="21" s="1" customFormat="1" ht="27.5" customHeight="1" spans="1:16383">
      <c r="A21" s="11">
        <v>18</v>
      </c>
      <c r="B21" s="12" t="s">
        <v>58</v>
      </c>
      <c r="C21" s="12" t="s">
        <v>51</v>
      </c>
      <c r="D21" s="12" t="s">
        <v>13</v>
      </c>
      <c r="E21" s="12">
        <v>33</v>
      </c>
      <c r="F21" s="12" t="s">
        <v>32</v>
      </c>
      <c r="G21" s="12">
        <v>2</v>
      </c>
      <c r="H21" s="12" t="s">
        <v>59</v>
      </c>
      <c r="I21" s="12">
        <v>32890</v>
      </c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</row>
    <row r="22" s="1" customFormat="1" ht="27.5" customHeight="1" spans="1:16383">
      <c r="A22" s="11">
        <v>19</v>
      </c>
      <c r="B22" s="12" t="s">
        <v>60</v>
      </c>
      <c r="C22" s="12" t="s">
        <v>51</v>
      </c>
      <c r="D22" s="12" t="s">
        <v>13</v>
      </c>
      <c r="E22" s="12">
        <v>75</v>
      </c>
      <c r="F22" s="12" t="s">
        <v>56</v>
      </c>
      <c r="G22" s="12">
        <v>6</v>
      </c>
      <c r="H22" s="12" t="s">
        <v>61</v>
      </c>
      <c r="I22" s="12">
        <v>7505</v>
      </c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</row>
    <row r="23" s="1" customFormat="1" ht="27.5" customHeight="1" spans="1:16383">
      <c r="A23" s="11">
        <v>20</v>
      </c>
      <c r="B23" s="12" t="s">
        <v>62</v>
      </c>
      <c r="C23" s="12" t="s">
        <v>51</v>
      </c>
      <c r="D23" s="12" t="s">
        <v>13</v>
      </c>
      <c r="E23" s="12">
        <v>84</v>
      </c>
      <c r="F23" s="12" t="s">
        <v>14</v>
      </c>
      <c r="G23" s="12">
        <v>2</v>
      </c>
      <c r="H23" s="12" t="s">
        <v>48</v>
      </c>
      <c r="I23" s="12">
        <v>0</v>
      </c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</row>
    <row r="24" s="1" customFormat="1" ht="27.5" customHeight="1" spans="1:16383">
      <c r="A24" s="11">
        <v>21</v>
      </c>
      <c r="B24" s="12" t="s">
        <v>63</v>
      </c>
      <c r="C24" s="12" t="s">
        <v>64</v>
      </c>
      <c r="D24" s="12" t="s">
        <v>13</v>
      </c>
      <c r="E24" s="12">
        <f>2021-1958</f>
        <v>63</v>
      </c>
      <c r="F24" s="12" t="s">
        <v>37</v>
      </c>
      <c r="G24" s="12">
        <v>3</v>
      </c>
      <c r="H24" s="12" t="s">
        <v>65</v>
      </c>
      <c r="I24" s="12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</row>
    <row r="25" s="1" customFormat="1" ht="27.5" customHeight="1" spans="1:16383">
      <c r="A25" s="11">
        <v>22</v>
      </c>
      <c r="B25" s="12" t="s">
        <v>66</v>
      </c>
      <c r="C25" s="12" t="s">
        <v>64</v>
      </c>
      <c r="D25" s="12" t="s">
        <v>13</v>
      </c>
      <c r="E25" s="12">
        <v>76</v>
      </c>
      <c r="F25" s="12" t="s">
        <v>21</v>
      </c>
      <c r="G25" s="12">
        <v>3</v>
      </c>
      <c r="H25" s="12" t="s">
        <v>67</v>
      </c>
      <c r="I25" s="12">
        <v>3326</v>
      </c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</row>
    <row r="26" s="1" customFormat="1" ht="27.5" customHeight="1" spans="1:16383">
      <c r="A26" s="11">
        <v>23</v>
      </c>
      <c r="B26" s="12" t="s">
        <v>68</v>
      </c>
      <c r="C26" s="12" t="s">
        <v>64</v>
      </c>
      <c r="D26" s="12" t="s">
        <v>13</v>
      </c>
      <c r="E26" s="12">
        <f>2021-1952</f>
        <v>69</v>
      </c>
      <c r="F26" s="12" t="s">
        <v>21</v>
      </c>
      <c r="G26" s="12">
        <v>5</v>
      </c>
      <c r="H26" s="12" t="s">
        <v>65</v>
      </c>
      <c r="I26" s="12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</row>
    <row r="27" s="1" customFormat="1" ht="27.5" customHeight="1" spans="1:16383">
      <c r="A27" s="11">
        <v>24</v>
      </c>
      <c r="B27" s="12" t="s">
        <v>69</v>
      </c>
      <c r="C27" s="12" t="s">
        <v>64</v>
      </c>
      <c r="D27" s="12" t="s">
        <v>13</v>
      </c>
      <c r="E27" s="12">
        <f>2021-1931</f>
        <v>90</v>
      </c>
      <c r="F27" s="12" t="s">
        <v>70</v>
      </c>
      <c r="G27" s="12" t="s">
        <v>71</v>
      </c>
      <c r="H27" s="12" t="s">
        <v>65</v>
      </c>
      <c r="I27" s="12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</row>
    <row r="28" s="1" customFormat="1" ht="27.5" customHeight="1" spans="1:16383">
      <c r="A28" s="11">
        <v>25</v>
      </c>
      <c r="B28" s="12" t="s">
        <v>72</v>
      </c>
      <c r="C28" s="12" t="s">
        <v>64</v>
      </c>
      <c r="D28" s="12" t="s">
        <v>13</v>
      </c>
      <c r="E28" s="12">
        <f>2021-1975</f>
        <v>46</v>
      </c>
      <c r="F28" s="12" t="s">
        <v>73</v>
      </c>
      <c r="G28" s="12">
        <v>16</v>
      </c>
      <c r="H28" s="12" t="s">
        <v>74</v>
      </c>
      <c r="I28" s="12">
        <v>7295</v>
      </c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</row>
    <row r="29" s="1" customFormat="1" ht="27.5" customHeight="1" spans="1:16383">
      <c r="A29" s="11">
        <v>26</v>
      </c>
      <c r="B29" s="12" t="s">
        <v>75</v>
      </c>
      <c r="C29" s="12" t="s">
        <v>76</v>
      </c>
      <c r="D29" s="12" t="s">
        <v>13</v>
      </c>
      <c r="E29" s="12">
        <f>2021-1973</f>
        <v>48</v>
      </c>
      <c r="F29" s="12" t="s">
        <v>77</v>
      </c>
      <c r="G29" s="12">
        <v>16</v>
      </c>
      <c r="H29" s="12" t="s">
        <v>78</v>
      </c>
      <c r="I29" s="12">
        <v>13260</v>
      </c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</row>
    <row r="30" s="2" customFormat="1" ht="27.5" customHeight="1" spans="1:16384">
      <c r="A30" s="14">
        <v>27</v>
      </c>
      <c r="B30" s="12" t="s">
        <v>79</v>
      </c>
      <c r="C30" s="12" t="s">
        <v>76</v>
      </c>
      <c r="D30" s="12" t="s">
        <v>13</v>
      </c>
      <c r="E30" s="12">
        <f>2021-1962</f>
        <v>59</v>
      </c>
      <c r="F30" s="12" t="s">
        <v>32</v>
      </c>
      <c r="G30" s="12">
        <v>3</v>
      </c>
      <c r="H30" s="12" t="s">
        <v>80</v>
      </c>
      <c r="I30" s="12">
        <v>42311</v>
      </c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s="1" customFormat="1" ht="27.5" customHeight="1" spans="1:16383">
      <c r="A31" s="11">
        <v>28</v>
      </c>
      <c r="B31" s="12" t="s">
        <v>81</v>
      </c>
      <c r="C31" s="12" t="s">
        <v>76</v>
      </c>
      <c r="D31" s="12" t="s">
        <v>13</v>
      </c>
      <c r="E31" s="12">
        <f>2021-1951</f>
        <v>70</v>
      </c>
      <c r="F31" s="12" t="s">
        <v>21</v>
      </c>
      <c r="G31" s="12">
        <v>5</v>
      </c>
      <c r="H31" s="12" t="s">
        <v>82</v>
      </c>
      <c r="I31" s="12">
        <v>11636</v>
      </c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</row>
    <row r="32" s="1" customFormat="1" ht="27.5" customHeight="1" spans="1:16383">
      <c r="A32" s="11">
        <v>29</v>
      </c>
      <c r="B32" s="12" t="s">
        <v>83</v>
      </c>
      <c r="C32" s="12" t="s">
        <v>76</v>
      </c>
      <c r="D32" s="12" t="s">
        <v>13</v>
      </c>
      <c r="E32" s="12">
        <f>2021-1951</f>
        <v>70</v>
      </c>
      <c r="F32" s="12" t="s">
        <v>21</v>
      </c>
      <c r="G32" s="12">
        <v>5</v>
      </c>
      <c r="H32" s="12" t="s">
        <v>84</v>
      </c>
      <c r="I32" s="12">
        <v>7788</v>
      </c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</row>
    <row r="33" s="1" customFormat="1" ht="27.5" customHeight="1" spans="1:16383">
      <c r="A33" s="11">
        <v>30</v>
      </c>
      <c r="B33" s="12" t="s">
        <v>85</v>
      </c>
      <c r="C33" s="12" t="s">
        <v>86</v>
      </c>
      <c r="D33" s="12" t="s">
        <v>13</v>
      </c>
      <c r="E33" s="13">
        <v>47</v>
      </c>
      <c r="F33" s="12" t="s">
        <v>87</v>
      </c>
      <c r="G33" s="13">
        <v>3</v>
      </c>
      <c r="H33" s="12" t="s">
        <v>88</v>
      </c>
      <c r="I33" s="12">
        <v>7787</v>
      </c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</row>
    <row r="34" s="1" customFormat="1" ht="27.5" customHeight="1" spans="1:16383">
      <c r="A34" s="11">
        <v>31</v>
      </c>
      <c r="B34" s="12" t="s">
        <v>89</v>
      </c>
      <c r="C34" s="12" t="s">
        <v>86</v>
      </c>
      <c r="D34" s="12" t="s">
        <v>13</v>
      </c>
      <c r="E34" s="13">
        <v>56</v>
      </c>
      <c r="F34" s="12" t="s">
        <v>90</v>
      </c>
      <c r="G34" s="13">
        <v>4</v>
      </c>
      <c r="H34" s="12" t="s">
        <v>91</v>
      </c>
      <c r="I34" s="12">
        <v>5372</v>
      </c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</row>
    <row r="35" s="1" customFormat="1" ht="27.5" customHeight="1" spans="1:16383">
      <c r="A35" s="11">
        <v>32</v>
      </c>
      <c r="B35" s="12" t="s">
        <v>92</v>
      </c>
      <c r="C35" s="12" t="s">
        <v>86</v>
      </c>
      <c r="D35" s="12" t="s">
        <v>13</v>
      </c>
      <c r="E35" s="13">
        <v>72</v>
      </c>
      <c r="F35" s="12" t="s">
        <v>93</v>
      </c>
      <c r="G35" s="13">
        <v>5</v>
      </c>
      <c r="H35" s="12" t="s">
        <v>94</v>
      </c>
      <c r="I35" s="12">
        <v>7085</v>
      </c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</row>
    <row r="36" s="1" customFormat="1" ht="27.5" customHeight="1" spans="1:16383">
      <c r="A36" s="11">
        <v>33</v>
      </c>
      <c r="B36" s="12" t="s">
        <v>95</v>
      </c>
      <c r="C36" s="12" t="s">
        <v>86</v>
      </c>
      <c r="D36" s="12" t="s">
        <v>13</v>
      </c>
      <c r="E36" s="13">
        <v>83</v>
      </c>
      <c r="F36" s="12" t="s">
        <v>90</v>
      </c>
      <c r="G36" s="13">
        <v>4</v>
      </c>
      <c r="H36" s="12" t="s">
        <v>96</v>
      </c>
      <c r="I36" s="12">
        <v>83614</v>
      </c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</row>
    <row r="37" s="1" customFormat="1" ht="27.5" customHeight="1" spans="1:16383">
      <c r="A37" s="11">
        <v>34</v>
      </c>
      <c r="B37" s="12" t="s">
        <v>97</v>
      </c>
      <c r="C37" s="12" t="s">
        <v>86</v>
      </c>
      <c r="D37" s="12" t="s">
        <v>13</v>
      </c>
      <c r="E37" s="13">
        <v>75</v>
      </c>
      <c r="F37" s="12" t="s">
        <v>90</v>
      </c>
      <c r="G37" s="13">
        <v>5</v>
      </c>
      <c r="H37" s="12" t="s">
        <v>98</v>
      </c>
      <c r="I37" s="12">
        <v>12005</v>
      </c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</row>
    <row r="38" s="1" customFormat="1" ht="27.5" customHeight="1" spans="1:16383">
      <c r="A38" s="11">
        <v>35</v>
      </c>
      <c r="B38" s="12" t="s">
        <v>99</v>
      </c>
      <c r="C38" s="12" t="s">
        <v>86</v>
      </c>
      <c r="D38" s="12" t="s">
        <v>13</v>
      </c>
      <c r="E38" s="13">
        <v>64</v>
      </c>
      <c r="F38" s="12" t="s">
        <v>93</v>
      </c>
      <c r="G38" s="13">
        <v>11</v>
      </c>
      <c r="H38" s="12" t="s">
        <v>100</v>
      </c>
      <c r="I38" s="12">
        <v>8990</v>
      </c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</row>
    <row r="39" s="1" customFormat="1" ht="27.5" customHeight="1" spans="1:16383">
      <c r="A39" s="11">
        <v>36</v>
      </c>
      <c r="B39" s="12" t="s">
        <v>101</v>
      </c>
      <c r="C39" s="12" t="s">
        <v>86</v>
      </c>
      <c r="D39" s="12" t="s">
        <v>13</v>
      </c>
      <c r="E39" s="13">
        <v>38</v>
      </c>
      <c r="F39" s="12" t="s">
        <v>90</v>
      </c>
      <c r="G39" s="13">
        <v>5</v>
      </c>
      <c r="H39" s="12" t="s">
        <v>102</v>
      </c>
      <c r="I39" s="12">
        <v>29534</v>
      </c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</row>
    <row r="40" s="1" customFormat="1" ht="27.5" customHeight="1" spans="1:16383">
      <c r="A40" s="11">
        <v>37</v>
      </c>
      <c r="B40" s="12" t="s">
        <v>103</v>
      </c>
      <c r="C40" s="12" t="s">
        <v>104</v>
      </c>
      <c r="D40" s="12" t="s">
        <v>13</v>
      </c>
      <c r="E40" s="13">
        <v>67</v>
      </c>
      <c r="F40" s="12" t="s">
        <v>32</v>
      </c>
      <c r="G40" s="12">
        <v>4</v>
      </c>
      <c r="H40" s="12" t="s">
        <v>105</v>
      </c>
      <c r="I40" s="12">
        <v>6255</v>
      </c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</row>
    <row r="41" s="1" customFormat="1" ht="27.5" customHeight="1" spans="1:16383">
      <c r="A41" s="11">
        <v>38</v>
      </c>
      <c r="B41" s="12" t="s">
        <v>106</v>
      </c>
      <c r="C41" s="12" t="s">
        <v>104</v>
      </c>
      <c r="D41" s="12" t="s">
        <v>13</v>
      </c>
      <c r="E41" s="12">
        <v>56</v>
      </c>
      <c r="F41" s="12" t="s">
        <v>32</v>
      </c>
      <c r="G41" s="12">
        <v>4</v>
      </c>
      <c r="H41" s="12" t="s">
        <v>107</v>
      </c>
      <c r="I41" s="12">
        <v>4427</v>
      </c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</row>
    <row r="42" s="1" customFormat="1" ht="27.5" customHeight="1" spans="1:16383">
      <c r="A42" s="11">
        <v>39</v>
      </c>
      <c r="B42" s="12" t="s">
        <v>108</v>
      </c>
      <c r="C42" s="12" t="s">
        <v>104</v>
      </c>
      <c r="D42" s="12" t="s">
        <v>13</v>
      </c>
      <c r="E42" s="13">
        <v>92</v>
      </c>
      <c r="F42" s="12" t="s">
        <v>109</v>
      </c>
      <c r="G42" s="12">
        <v>7</v>
      </c>
      <c r="H42" s="12" t="s">
        <v>110</v>
      </c>
      <c r="I42" s="12">
        <v>0</v>
      </c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</row>
    <row r="43" s="1" customFormat="1" ht="27.5" customHeight="1" spans="1:16383">
      <c r="A43" s="11">
        <v>40</v>
      </c>
      <c r="B43" s="12" t="s">
        <v>111</v>
      </c>
      <c r="C43" s="12" t="s">
        <v>104</v>
      </c>
      <c r="D43" s="12" t="s">
        <v>13</v>
      </c>
      <c r="E43" s="13">
        <v>31</v>
      </c>
      <c r="F43" s="12" t="s">
        <v>32</v>
      </c>
      <c r="G43" s="12">
        <v>8</v>
      </c>
      <c r="H43" s="12" t="s">
        <v>112</v>
      </c>
      <c r="I43" s="12">
        <v>14645</v>
      </c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</row>
    <row r="44" s="1" customFormat="1" ht="27.5" customHeight="1" spans="1:16383">
      <c r="A44" s="11">
        <v>41</v>
      </c>
      <c r="B44" s="12" t="s">
        <v>113</v>
      </c>
      <c r="C44" s="12" t="s">
        <v>104</v>
      </c>
      <c r="D44" s="12" t="s">
        <v>13</v>
      </c>
      <c r="E44" s="13">
        <v>57</v>
      </c>
      <c r="F44" s="12" t="s">
        <v>87</v>
      </c>
      <c r="G44" s="12">
        <v>4</v>
      </c>
      <c r="H44" s="12" t="s">
        <v>114</v>
      </c>
      <c r="I44" s="12">
        <v>9065</v>
      </c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</row>
    <row r="45" s="1" customFormat="1" ht="27.5" customHeight="1" spans="1:16383">
      <c r="A45" s="11">
        <v>42</v>
      </c>
      <c r="B45" s="12" t="s">
        <v>115</v>
      </c>
      <c r="C45" s="12" t="s">
        <v>104</v>
      </c>
      <c r="D45" s="12" t="s">
        <v>13</v>
      </c>
      <c r="E45" s="13">
        <v>72</v>
      </c>
      <c r="F45" s="12" t="s">
        <v>32</v>
      </c>
      <c r="G45" s="12">
        <v>5</v>
      </c>
      <c r="H45" s="12" t="s">
        <v>116</v>
      </c>
      <c r="I45" s="12">
        <v>41318</v>
      </c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</row>
    <row r="46" s="1" customFormat="1" ht="27.5" customHeight="1" spans="1:16383">
      <c r="A46" s="11">
        <v>43</v>
      </c>
      <c r="B46" s="12" t="s">
        <v>117</v>
      </c>
      <c r="C46" s="12" t="s">
        <v>104</v>
      </c>
      <c r="D46" s="12" t="s">
        <v>13</v>
      </c>
      <c r="E46" s="13">
        <v>67</v>
      </c>
      <c r="F46" s="12" t="s">
        <v>56</v>
      </c>
      <c r="G46" s="12">
        <v>8</v>
      </c>
      <c r="H46" s="12" t="s">
        <v>118</v>
      </c>
      <c r="I46" s="12">
        <v>3371</v>
      </c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</row>
    <row r="47" s="3" customFormat="1" ht="27.5" customHeight="1" spans="1:16367">
      <c r="A47" s="11">
        <v>44</v>
      </c>
      <c r="B47" s="12" t="s">
        <v>119</v>
      </c>
      <c r="C47" s="12" t="s">
        <v>104</v>
      </c>
      <c r="D47" s="12" t="s">
        <v>13</v>
      </c>
      <c r="E47" s="13">
        <v>83</v>
      </c>
      <c r="F47" s="12" t="s">
        <v>32</v>
      </c>
      <c r="G47" s="13">
        <v>5</v>
      </c>
      <c r="H47" s="12" t="s">
        <v>120</v>
      </c>
      <c r="I47" s="12">
        <v>3914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16"/>
      <c r="XEH47" s="16"/>
      <c r="XEI47" s="16"/>
      <c r="XEJ47" s="16"/>
      <c r="XEK47" s="16"/>
      <c r="XEL47" s="16"/>
      <c r="XEM47" s="16"/>
    </row>
    <row r="48" s="1" customFormat="1" ht="27.5" customHeight="1" spans="1:16383">
      <c r="A48" s="11">
        <v>45</v>
      </c>
      <c r="B48" s="12" t="s">
        <v>121</v>
      </c>
      <c r="C48" s="12" t="s">
        <v>122</v>
      </c>
      <c r="D48" s="12" t="s">
        <v>13</v>
      </c>
      <c r="E48" s="12">
        <f>2021-1958</f>
        <v>63</v>
      </c>
      <c r="F48" s="12" t="s">
        <v>56</v>
      </c>
      <c r="G48" s="12">
        <v>4</v>
      </c>
      <c r="H48" s="12" t="s">
        <v>123</v>
      </c>
      <c r="I48" s="12">
        <v>3655</v>
      </c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</row>
    <row r="49" s="1" customFormat="1" ht="27.5" customHeight="1" spans="1:16383">
      <c r="A49" s="11">
        <v>46</v>
      </c>
      <c r="B49" s="12" t="s">
        <v>124</v>
      </c>
      <c r="C49" s="12" t="s">
        <v>122</v>
      </c>
      <c r="D49" s="12" t="s">
        <v>13</v>
      </c>
      <c r="E49" s="12">
        <f>2021-1965</f>
        <v>56</v>
      </c>
      <c r="F49" s="12" t="s">
        <v>56</v>
      </c>
      <c r="G49" s="12">
        <v>6</v>
      </c>
      <c r="H49" s="12" t="s">
        <v>125</v>
      </c>
      <c r="I49" s="12">
        <v>11443</v>
      </c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</row>
    <row r="50" s="1" customFormat="1" ht="27.5" customHeight="1" spans="1:16383">
      <c r="A50" s="11">
        <v>47</v>
      </c>
      <c r="B50" s="12" t="s">
        <v>126</v>
      </c>
      <c r="C50" s="12" t="s">
        <v>122</v>
      </c>
      <c r="D50" s="12" t="s">
        <v>13</v>
      </c>
      <c r="E50" s="12">
        <f>2021-1970</f>
        <v>51</v>
      </c>
      <c r="F50" s="12" t="s">
        <v>77</v>
      </c>
      <c r="G50" s="12">
        <v>12</v>
      </c>
      <c r="H50" s="12" t="s">
        <v>29</v>
      </c>
      <c r="I50" s="12">
        <v>2760</v>
      </c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</row>
    <row r="51" s="1" customFormat="1" ht="27.5" customHeight="1" spans="1:16383">
      <c r="A51" s="11">
        <v>48</v>
      </c>
      <c r="B51" s="12" t="s">
        <v>127</v>
      </c>
      <c r="C51" s="12" t="s">
        <v>122</v>
      </c>
      <c r="D51" s="12" t="s">
        <v>13</v>
      </c>
      <c r="E51" s="12">
        <f>2021-1949</f>
        <v>72</v>
      </c>
      <c r="F51" s="12" t="s">
        <v>21</v>
      </c>
      <c r="G51" s="12">
        <v>4</v>
      </c>
      <c r="H51" s="12" t="s">
        <v>128</v>
      </c>
      <c r="I51" s="12">
        <v>6250</v>
      </c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</row>
    <row r="52" s="1" customFormat="1" ht="27.5" customHeight="1" spans="1:16383">
      <c r="A52" s="11">
        <v>49</v>
      </c>
      <c r="B52" s="12" t="s">
        <v>129</v>
      </c>
      <c r="C52" s="12" t="s">
        <v>122</v>
      </c>
      <c r="D52" s="12" t="s">
        <v>13</v>
      </c>
      <c r="E52" s="12">
        <f>2021-1949</f>
        <v>72</v>
      </c>
      <c r="F52" s="12" t="s">
        <v>21</v>
      </c>
      <c r="G52" s="12">
        <v>6</v>
      </c>
      <c r="H52" s="12" t="s">
        <v>130</v>
      </c>
      <c r="I52" s="12">
        <v>9710</v>
      </c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</row>
    <row r="53" s="1" customFormat="1" ht="27.5" customHeight="1" spans="1:16383">
      <c r="A53" s="11">
        <v>50</v>
      </c>
      <c r="B53" s="12" t="s">
        <v>131</v>
      </c>
      <c r="C53" s="12" t="s">
        <v>122</v>
      </c>
      <c r="D53" s="12" t="s">
        <v>13</v>
      </c>
      <c r="E53" s="12">
        <f>2021-1932</f>
        <v>89</v>
      </c>
      <c r="F53" s="12" t="s">
        <v>132</v>
      </c>
      <c r="G53" s="12">
        <v>10</v>
      </c>
      <c r="H53" s="12" t="s">
        <v>133</v>
      </c>
      <c r="I53" s="12">
        <v>9957</v>
      </c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</row>
    <row r="54" s="1" customFormat="1" ht="27.5" customHeight="1" spans="1:16383">
      <c r="A54" s="11">
        <v>51</v>
      </c>
      <c r="B54" s="12" t="s">
        <v>134</v>
      </c>
      <c r="C54" s="12" t="s">
        <v>122</v>
      </c>
      <c r="D54" s="12" t="s">
        <v>13</v>
      </c>
      <c r="E54" s="12">
        <f>2021-1956</f>
        <v>65</v>
      </c>
      <c r="F54" s="12" t="s">
        <v>37</v>
      </c>
      <c r="G54" s="12">
        <v>5</v>
      </c>
      <c r="H54" s="12" t="s">
        <v>135</v>
      </c>
      <c r="I54" s="12">
        <v>3436</v>
      </c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</row>
    <row r="55" s="1" customFormat="1" ht="27.5" customHeight="1" spans="1:16383">
      <c r="A55" s="11">
        <v>52</v>
      </c>
      <c r="B55" s="12" t="s">
        <v>136</v>
      </c>
      <c r="C55" s="12" t="s">
        <v>122</v>
      </c>
      <c r="D55" s="12" t="s">
        <v>13</v>
      </c>
      <c r="E55" s="12">
        <f>2021-1966</f>
        <v>55</v>
      </c>
      <c r="F55" s="12" t="s">
        <v>56</v>
      </c>
      <c r="G55" s="12"/>
      <c r="H55" s="12" t="s">
        <v>65</v>
      </c>
      <c r="I55" s="12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</row>
    <row r="56" s="1" customFormat="1" ht="27.5" customHeight="1" spans="1:16383">
      <c r="A56" s="11">
        <v>53</v>
      </c>
      <c r="B56" s="12" t="s">
        <v>137</v>
      </c>
      <c r="C56" s="12" t="s">
        <v>138</v>
      </c>
      <c r="D56" s="12" t="s">
        <v>13</v>
      </c>
      <c r="E56" s="13">
        <v>68</v>
      </c>
      <c r="F56" s="12" t="s">
        <v>93</v>
      </c>
      <c r="G56" s="12">
        <v>6</v>
      </c>
      <c r="H56" s="12" t="s">
        <v>139</v>
      </c>
      <c r="I56" s="12">
        <v>14692</v>
      </c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</row>
    <row r="57" s="1" customFormat="1" ht="27.5" customHeight="1" spans="1:16383">
      <c r="A57" s="11">
        <v>54</v>
      </c>
      <c r="B57" s="12" t="s">
        <v>140</v>
      </c>
      <c r="C57" s="12" t="s">
        <v>138</v>
      </c>
      <c r="D57" s="12" t="s">
        <v>13</v>
      </c>
      <c r="E57" s="13">
        <v>74</v>
      </c>
      <c r="F57" s="12" t="s">
        <v>141</v>
      </c>
      <c r="G57" s="12">
        <v>7</v>
      </c>
      <c r="H57" s="12" t="s">
        <v>48</v>
      </c>
      <c r="I57" s="12">
        <v>0</v>
      </c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</row>
    <row r="58" s="1" customFormat="1" ht="27.5" customHeight="1" spans="1:16383">
      <c r="A58" s="11">
        <v>55</v>
      </c>
      <c r="B58" s="12" t="s">
        <v>142</v>
      </c>
      <c r="C58" s="12" t="s">
        <v>138</v>
      </c>
      <c r="D58" s="12" t="s">
        <v>13</v>
      </c>
      <c r="E58" s="13">
        <v>54</v>
      </c>
      <c r="F58" s="12" t="s">
        <v>56</v>
      </c>
      <c r="G58" s="12">
        <v>14</v>
      </c>
      <c r="H58" s="12" t="s">
        <v>48</v>
      </c>
      <c r="I58" s="12">
        <v>0</v>
      </c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  <c r="XFC58" s="5"/>
    </row>
    <row r="59" s="1" customFormat="1" ht="27.5" customHeight="1" spans="1:16383">
      <c r="A59" s="11">
        <v>56</v>
      </c>
      <c r="B59" s="12" t="s">
        <v>143</v>
      </c>
      <c r="C59" s="12" t="s">
        <v>138</v>
      </c>
      <c r="D59" s="12" t="s">
        <v>13</v>
      </c>
      <c r="E59" s="13">
        <v>54</v>
      </c>
      <c r="F59" s="12" t="s">
        <v>37</v>
      </c>
      <c r="G59" s="12">
        <v>4</v>
      </c>
      <c r="H59" s="12" t="s">
        <v>144</v>
      </c>
      <c r="I59" s="12">
        <v>11297</v>
      </c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  <c r="XFC59" s="5"/>
    </row>
    <row r="60" s="1" customFormat="1" ht="27.5" customHeight="1" spans="1:16383">
      <c r="A60" s="11">
        <v>57</v>
      </c>
      <c r="B60" s="12" t="s">
        <v>145</v>
      </c>
      <c r="C60" s="12" t="s">
        <v>138</v>
      </c>
      <c r="D60" s="12" t="s">
        <v>13</v>
      </c>
      <c r="E60" s="13">
        <v>73</v>
      </c>
      <c r="F60" s="12" t="s">
        <v>93</v>
      </c>
      <c r="G60" s="12">
        <v>5</v>
      </c>
      <c r="H60" s="12" t="s">
        <v>146</v>
      </c>
      <c r="I60" s="12">
        <v>18894</v>
      </c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  <c r="XFC60" s="5"/>
    </row>
    <row r="61" s="1" customFormat="1" ht="27.5" customHeight="1" spans="1:16383">
      <c r="A61" s="11">
        <v>58</v>
      </c>
      <c r="B61" s="12" t="s">
        <v>147</v>
      </c>
      <c r="C61" s="12" t="s">
        <v>138</v>
      </c>
      <c r="D61" s="12" t="s">
        <v>13</v>
      </c>
      <c r="E61" s="13">
        <v>73</v>
      </c>
      <c r="F61" s="12" t="s">
        <v>148</v>
      </c>
      <c r="G61" s="12">
        <v>17</v>
      </c>
      <c r="H61" s="12" t="s">
        <v>48</v>
      </c>
      <c r="I61" s="12">
        <v>0</v>
      </c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  <c r="XFC61" s="5"/>
    </row>
    <row r="62" s="1" customFormat="1" ht="27.5" customHeight="1" spans="1:16383">
      <c r="A62" s="11">
        <v>59</v>
      </c>
      <c r="B62" s="12" t="s">
        <v>149</v>
      </c>
      <c r="C62" s="12" t="s">
        <v>138</v>
      </c>
      <c r="D62" s="12" t="s">
        <v>13</v>
      </c>
      <c r="E62" s="13">
        <v>73</v>
      </c>
      <c r="F62" s="12" t="s">
        <v>150</v>
      </c>
      <c r="G62" s="12">
        <v>13</v>
      </c>
      <c r="H62" s="12" t="s">
        <v>48</v>
      </c>
      <c r="I62" s="12">
        <v>0</v>
      </c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  <c r="XFB62" s="5"/>
      <c r="XFC62" s="5"/>
    </row>
    <row r="63" s="1" customFormat="1" ht="27.5" customHeight="1" spans="1:16383">
      <c r="A63" s="11">
        <v>60</v>
      </c>
      <c r="B63" s="12" t="s">
        <v>151</v>
      </c>
      <c r="C63" s="12" t="s">
        <v>138</v>
      </c>
      <c r="D63" s="12" t="s">
        <v>13</v>
      </c>
      <c r="E63" s="13">
        <v>57</v>
      </c>
      <c r="F63" s="12" t="s">
        <v>152</v>
      </c>
      <c r="G63" s="12">
        <v>23</v>
      </c>
      <c r="H63" s="12" t="s">
        <v>48</v>
      </c>
      <c r="I63" s="12">
        <v>0</v>
      </c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  <c r="XFB63" s="5"/>
      <c r="XFC63" s="5"/>
    </row>
    <row r="64" s="1" customFormat="1" ht="27.5" customHeight="1" spans="1:16383">
      <c r="A64" s="11">
        <v>61</v>
      </c>
      <c r="B64" s="12" t="s">
        <v>153</v>
      </c>
      <c r="C64" s="12" t="s">
        <v>138</v>
      </c>
      <c r="D64" s="12" t="s">
        <v>13</v>
      </c>
      <c r="E64" s="13">
        <v>70</v>
      </c>
      <c r="F64" s="12" t="s">
        <v>47</v>
      </c>
      <c r="G64" s="12">
        <v>12</v>
      </c>
      <c r="H64" s="12" t="s">
        <v>48</v>
      </c>
      <c r="I64" s="12">
        <v>0</v>
      </c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  <c r="XFB64" s="5"/>
      <c r="XFC64" s="5"/>
    </row>
    <row r="65" s="1" customFormat="1" ht="27.5" customHeight="1" spans="1:16383">
      <c r="A65" s="11">
        <v>62</v>
      </c>
      <c r="B65" s="12" t="s">
        <v>154</v>
      </c>
      <c r="C65" s="12" t="s">
        <v>155</v>
      </c>
      <c r="D65" s="12" t="s">
        <v>13</v>
      </c>
      <c r="E65" s="12">
        <v>70</v>
      </c>
      <c r="F65" s="12" t="s">
        <v>93</v>
      </c>
      <c r="G65" s="12">
        <v>5</v>
      </c>
      <c r="H65" s="12" t="s">
        <v>156</v>
      </c>
      <c r="I65" s="12">
        <v>21800</v>
      </c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  <c r="XFB65" s="5"/>
      <c r="XFC65" s="5"/>
    </row>
    <row r="66" s="1" customFormat="1" ht="27.5" customHeight="1" spans="1:16383">
      <c r="A66" s="11">
        <v>63</v>
      </c>
      <c r="B66" s="12" t="s">
        <v>157</v>
      </c>
      <c r="C66" s="12" t="s">
        <v>155</v>
      </c>
      <c r="D66" s="12" t="s">
        <v>13</v>
      </c>
      <c r="E66" s="12">
        <v>60</v>
      </c>
      <c r="F66" s="12" t="s">
        <v>32</v>
      </c>
      <c r="G66" s="12">
        <v>3</v>
      </c>
      <c r="H66" s="12" t="s">
        <v>158</v>
      </c>
      <c r="I66" s="12">
        <v>8970</v>
      </c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  <c r="XFB66" s="5"/>
      <c r="XFC66" s="5"/>
    </row>
    <row r="67" s="1" customFormat="1" ht="27.5" customHeight="1" spans="1:16383">
      <c r="A67" s="11">
        <v>64</v>
      </c>
      <c r="B67" s="12" t="s">
        <v>159</v>
      </c>
      <c r="C67" s="12" t="s">
        <v>155</v>
      </c>
      <c r="D67" s="12" t="s">
        <v>13</v>
      </c>
      <c r="E67" s="12">
        <f>2021-1961</f>
        <v>60</v>
      </c>
      <c r="F67" s="12" t="s">
        <v>160</v>
      </c>
      <c r="G67" s="12">
        <v>3</v>
      </c>
      <c r="H67" s="12" t="s">
        <v>161</v>
      </c>
      <c r="I67" s="12">
        <v>0</v>
      </c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  <c r="XFB67" s="5"/>
      <c r="XFC67" s="5"/>
    </row>
    <row r="68" s="1" customFormat="1" ht="27.5" customHeight="1" spans="1:16383">
      <c r="A68" s="11">
        <v>65</v>
      </c>
      <c r="B68" s="12" t="s">
        <v>162</v>
      </c>
      <c r="C68" s="12" t="s">
        <v>155</v>
      </c>
      <c r="D68" s="12" t="s">
        <v>13</v>
      </c>
      <c r="E68" s="12">
        <f>2021-1965</f>
        <v>56</v>
      </c>
      <c r="F68" s="12" t="s">
        <v>148</v>
      </c>
      <c r="G68" s="12">
        <v>15</v>
      </c>
      <c r="H68" s="12" t="s">
        <v>163</v>
      </c>
      <c r="I68" s="12">
        <v>11950</v>
      </c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  <c r="XFB68" s="5"/>
      <c r="XFC68" s="5"/>
    </row>
    <row r="69" s="1" customFormat="1" ht="27.5" customHeight="1" spans="1:16383">
      <c r="A69" s="11">
        <v>66</v>
      </c>
      <c r="B69" s="12" t="s">
        <v>164</v>
      </c>
      <c r="C69" s="12" t="s">
        <v>155</v>
      </c>
      <c r="D69" s="12" t="s">
        <v>13</v>
      </c>
      <c r="E69" s="12">
        <f>2021-1955</f>
        <v>66</v>
      </c>
      <c r="F69" s="12" t="s">
        <v>165</v>
      </c>
      <c r="G69" s="12">
        <v>7</v>
      </c>
      <c r="H69" s="12" t="s">
        <v>166</v>
      </c>
      <c r="I69" s="12">
        <v>0</v>
      </c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  <c r="XFB69" s="5"/>
      <c r="XFC69" s="5"/>
    </row>
    <row r="70" s="1" customFormat="1" ht="27.5" customHeight="1" spans="1:16383">
      <c r="A70" s="11">
        <v>67</v>
      </c>
      <c r="B70" s="12" t="s">
        <v>167</v>
      </c>
      <c r="C70" s="12" t="s">
        <v>155</v>
      </c>
      <c r="D70" s="12" t="s">
        <v>13</v>
      </c>
      <c r="E70" s="12">
        <f>2021-1945</f>
        <v>76</v>
      </c>
      <c r="F70" s="12" t="s">
        <v>32</v>
      </c>
      <c r="G70" s="12">
        <v>7</v>
      </c>
      <c r="H70" s="12" t="s">
        <v>168</v>
      </c>
      <c r="I70" s="12">
        <v>5770</v>
      </c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  <c r="XFC70" s="5"/>
    </row>
    <row r="71" s="1" customFormat="1" ht="27.5" customHeight="1" spans="1:16383">
      <c r="A71" s="11">
        <v>68</v>
      </c>
      <c r="B71" s="12" t="s">
        <v>169</v>
      </c>
      <c r="C71" s="12" t="s">
        <v>155</v>
      </c>
      <c r="D71" s="12" t="s">
        <v>13</v>
      </c>
      <c r="E71" s="12">
        <f>2021-1949</f>
        <v>72</v>
      </c>
      <c r="F71" s="12" t="s">
        <v>32</v>
      </c>
      <c r="G71" s="12">
        <v>10</v>
      </c>
      <c r="H71" s="12" t="s">
        <v>166</v>
      </c>
      <c r="I71" s="12">
        <v>0</v>
      </c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  <c r="XFB71" s="5"/>
      <c r="XFC71" s="5"/>
    </row>
    <row r="72" s="1" customFormat="1" ht="27.5" customHeight="1" spans="1:16383">
      <c r="A72" s="11">
        <v>69</v>
      </c>
      <c r="B72" s="12" t="s">
        <v>170</v>
      </c>
      <c r="C72" s="12" t="s">
        <v>155</v>
      </c>
      <c r="D72" s="12" t="s">
        <v>13</v>
      </c>
      <c r="E72" s="12">
        <f>2021-1946</f>
        <v>75</v>
      </c>
      <c r="F72" s="12" t="s">
        <v>165</v>
      </c>
      <c r="G72" s="12">
        <v>5</v>
      </c>
      <c r="H72" s="12" t="s">
        <v>171</v>
      </c>
      <c r="I72" s="12">
        <v>5808</v>
      </c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  <c r="XFB72" s="5"/>
      <c r="XFC72" s="5"/>
    </row>
    <row r="73" s="1" customFormat="1" ht="27.5" customHeight="1" spans="1:16383">
      <c r="A73" s="11">
        <v>70</v>
      </c>
      <c r="B73" s="12" t="s">
        <v>172</v>
      </c>
      <c r="C73" s="12" t="s">
        <v>155</v>
      </c>
      <c r="D73" s="12" t="s">
        <v>13</v>
      </c>
      <c r="E73" s="12">
        <f>2021-1954</f>
        <v>67</v>
      </c>
      <c r="F73" s="12" t="s">
        <v>165</v>
      </c>
      <c r="G73" s="12">
        <v>6</v>
      </c>
      <c r="H73" s="12" t="s">
        <v>48</v>
      </c>
      <c r="I73" s="12">
        <v>0</v>
      </c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  <c r="XFB73" s="5"/>
      <c r="XFC73" s="5"/>
    </row>
    <row r="74" s="1" customFormat="1" ht="27.5" customHeight="1" spans="1:16383">
      <c r="A74" s="11">
        <v>71</v>
      </c>
      <c r="B74" s="12" t="s">
        <v>173</v>
      </c>
      <c r="C74" s="12" t="s">
        <v>155</v>
      </c>
      <c r="D74" s="12" t="s">
        <v>13</v>
      </c>
      <c r="E74" s="12">
        <f>2021-1956</f>
        <v>65</v>
      </c>
      <c r="F74" s="12" t="s">
        <v>165</v>
      </c>
      <c r="G74" s="12">
        <v>5</v>
      </c>
      <c r="H74" s="12" t="s">
        <v>174</v>
      </c>
      <c r="I74" s="12">
        <v>8876</v>
      </c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  <c r="XFB74" s="5"/>
      <c r="XFC74" s="5"/>
    </row>
    <row r="75" s="1" customFormat="1" ht="27.5" customHeight="1" spans="1:16383">
      <c r="A75" s="11">
        <v>72</v>
      </c>
      <c r="B75" s="12" t="s">
        <v>175</v>
      </c>
      <c r="C75" s="12" t="s">
        <v>155</v>
      </c>
      <c r="D75" s="12" t="s">
        <v>13</v>
      </c>
      <c r="E75" s="12">
        <f>2021-1943</f>
        <v>78</v>
      </c>
      <c r="F75" s="12" t="s">
        <v>56</v>
      </c>
      <c r="G75" s="12">
        <v>5</v>
      </c>
      <c r="H75" s="12" t="s">
        <v>176</v>
      </c>
      <c r="I75" s="12">
        <v>21398</v>
      </c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  <c r="XFB75" s="5"/>
      <c r="XFC75" s="5"/>
    </row>
    <row r="76" s="1" customFormat="1" ht="27.5" customHeight="1" spans="1:16383">
      <c r="A76" s="11">
        <v>73</v>
      </c>
      <c r="B76" s="12" t="s">
        <v>177</v>
      </c>
      <c r="C76" s="12" t="s">
        <v>155</v>
      </c>
      <c r="D76" s="12" t="s">
        <v>13</v>
      </c>
      <c r="E76" s="12">
        <f>2021-1954</f>
        <v>67</v>
      </c>
      <c r="F76" s="12" t="s">
        <v>93</v>
      </c>
      <c r="G76" s="12">
        <v>5</v>
      </c>
      <c r="H76" s="12" t="s">
        <v>178</v>
      </c>
      <c r="I76" s="12">
        <v>7609</v>
      </c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  <c r="XFB76" s="5"/>
      <c r="XFC76" s="5"/>
    </row>
    <row r="77" s="1" customFormat="1" ht="27.5" customHeight="1" spans="1:16383">
      <c r="A77" s="11">
        <v>74</v>
      </c>
      <c r="B77" s="12" t="s">
        <v>179</v>
      </c>
      <c r="C77" s="12" t="s">
        <v>155</v>
      </c>
      <c r="D77" s="12" t="s">
        <v>13</v>
      </c>
      <c r="E77" s="12">
        <f>2021-1963</f>
        <v>58</v>
      </c>
      <c r="F77" s="12" t="s">
        <v>32</v>
      </c>
      <c r="G77" s="12">
        <v>2</v>
      </c>
      <c r="H77" s="12" t="s">
        <v>48</v>
      </c>
      <c r="I77" s="12">
        <v>0</v>
      </c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  <c r="XFB77" s="5"/>
      <c r="XFC77" s="5"/>
    </row>
    <row r="78" s="1" customFormat="1" ht="27.5" customHeight="1" spans="1:16383">
      <c r="A78" s="11">
        <v>75</v>
      </c>
      <c r="B78" s="12" t="s">
        <v>180</v>
      </c>
      <c r="C78" s="12" t="s">
        <v>155</v>
      </c>
      <c r="D78" s="12" t="s">
        <v>13</v>
      </c>
      <c r="E78" s="12">
        <f>2021-1966</f>
        <v>55</v>
      </c>
      <c r="F78" s="12" t="s">
        <v>32</v>
      </c>
      <c r="G78" s="12">
        <v>5</v>
      </c>
      <c r="H78" s="12" t="s">
        <v>65</v>
      </c>
      <c r="I78" s="12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  <c r="XFC78" s="5"/>
    </row>
    <row r="79" s="1" customFormat="1" ht="27.5" customHeight="1" spans="1:16383">
      <c r="A79" s="11">
        <v>76</v>
      </c>
      <c r="B79" s="12" t="s">
        <v>181</v>
      </c>
      <c r="C79" s="12" t="s">
        <v>155</v>
      </c>
      <c r="D79" s="12" t="s">
        <v>13</v>
      </c>
      <c r="E79" s="12">
        <f>2021-1966</f>
        <v>55</v>
      </c>
      <c r="F79" s="12" t="s">
        <v>32</v>
      </c>
      <c r="G79" s="12">
        <v>13</v>
      </c>
      <c r="H79" s="12" t="s">
        <v>182</v>
      </c>
      <c r="I79" s="12">
        <v>4770</v>
      </c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  <c r="XFC79" s="5"/>
    </row>
    <row r="80" s="1" customFormat="1" ht="27.5" customHeight="1" spans="1:16383">
      <c r="A80" s="11">
        <v>77</v>
      </c>
      <c r="B80" s="12" t="s">
        <v>183</v>
      </c>
      <c r="C80" s="12" t="s">
        <v>155</v>
      </c>
      <c r="D80" s="12" t="s">
        <v>13</v>
      </c>
      <c r="E80" s="12">
        <f>2021-1952</f>
        <v>69</v>
      </c>
      <c r="F80" s="12" t="s">
        <v>32</v>
      </c>
      <c r="G80" s="12">
        <v>5</v>
      </c>
      <c r="H80" s="12" t="s">
        <v>184</v>
      </c>
      <c r="I80" s="12">
        <v>14322</v>
      </c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  <c r="XFB80" s="5"/>
      <c r="XFC80" s="5"/>
    </row>
    <row r="81" s="1" customFormat="1" ht="27.5" customHeight="1" spans="1:16383">
      <c r="A81" s="11">
        <v>78</v>
      </c>
      <c r="B81" s="12" t="s">
        <v>185</v>
      </c>
      <c r="C81" s="12" t="s">
        <v>155</v>
      </c>
      <c r="D81" s="12" t="s">
        <v>13</v>
      </c>
      <c r="E81" s="12">
        <f>2021-1961</f>
        <v>60</v>
      </c>
      <c r="F81" s="12" t="s">
        <v>77</v>
      </c>
      <c r="G81" s="12">
        <v>10</v>
      </c>
      <c r="H81" s="12" t="s">
        <v>186</v>
      </c>
      <c r="I81" s="12">
        <v>7223</v>
      </c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  <c r="XFC81" s="5"/>
    </row>
    <row r="82" s="1" customFormat="1" ht="27.5" customHeight="1" spans="1:16383">
      <c r="A82" s="11">
        <v>79</v>
      </c>
      <c r="B82" s="12" t="s">
        <v>187</v>
      </c>
      <c r="C82" s="12" t="s">
        <v>155</v>
      </c>
      <c r="D82" s="12" t="s">
        <v>13</v>
      </c>
      <c r="E82" s="12">
        <f>2021-1931</f>
        <v>90</v>
      </c>
      <c r="F82" s="12" t="s">
        <v>56</v>
      </c>
      <c r="G82" s="12">
        <v>4</v>
      </c>
      <c r="H82" s="12" t="s">
        <v>48</v>
      </c>
      <c r="I82" s="12">
        <v>0</v>
      </c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</row>
    <row r="83" s="1" customFormat="1" ht="27.5" customHeight="1" spans="1:16383">
      <c r="A83" s="11">
        <v>80</v>
      </c>
      <c r="B83" s="12" t="s">
        <v>188</v>
      </c>
      <c r="C83" s="12" t="s">
        <v>155</v>
      </c>
      <c r="D83" s="12" t="s">
        <v>13</v>
      </c>
      <c r="E83" s="12">
        <f>2021-1934</f>
        <v>87</v>
      </c>
      <c r="F83" s="12" t="s">
        <v>56</v>
      </c>
      <c r="G83" s="12">
        <v>4</v>
      </c>
      <c r="H83" s="12" t="s">
        <v>65</v>
      </c>
      <c r="I83" s="12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</row>
    <row r="84" s="1" customFormat="1" ht="27.5" customHeight="1" spans="1:16383">
      <c r="A84" s="11">
        <v>81</v>
      </c>
      <c r="B84" s="12" t="s">
        <v>189</v>
      </c>
      <c r="C84" s="12" t="s">
        <v>155</v>
      </c>
      <c r="D84" s="12" t="s">
        <v>13</v>
      </c>
      <c r="E84" s="12">
        <f>2021-1939</f>
        <v>82</v>
      </c>
      <c r="F84" s="12" t="s">
        <v>93</v>
      </c>
      <c r="G84" s="12">
        <v>5</v>
      </c>
      <c r="H84" s="12" t="s">
        <v>190</v>
      </c>
      <c r="I84" s="12">
        <v>3409</v>
      </c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  <c r="XFC84" s="5"/>
    </row>
    <row r="85" s="1" customFormat="1" ht="27.5" customHeight="1" spans="1:16383">
      <c r="A85" s="11">
        <v>82</v>
      </c>
      <c r="B85" s="12" t="s">
        <v>191</v>
      </c>
      <c r="C85" s="12" t="s">
        <v>155</v>
      </c>
      <c r="D85" s="12" t="s">
        <v>13</v>
      </c>
      <c r="E85" s="12">
        <f>2021-1954</f>
        <v>67</v>
      </c>
      <c r="F85" s="12" t="s">
        <v>93</v>
      </c>
      <c r="G85" s="12">
        <v>3</v>
      </c>
      <c r="H85" s="12" t="s">
        <v>65</v>
      </c>
      <c r="I85" s="12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</row>
    <row r="86" s="1" customFormat="1" ht="27.5" customHeight="1" spans="1:16383">
      <c r="A86" s="11">
        <v>83</v>
      </c>
      <c r="B86" s="12" t="s">
        <v>192</v>
      </c>
      <c r="C86" s="12" t="s">
        <v>155</v>
      </c>
      <c r="D86" s="12" t="s">
        <v>13</v>
      </c>
      <c r="E86" s="12">
        <f>2021-1949</f>
        <v>72</v>
      </c>
      <c r="F86" s="12" t="s">
        <v>160</v>
      </c>
      <c r="G86" s="12">
        <v>5</v>
      </c>
      <c r="H86" s="12" t="s">
        <v>193</v>
      </c>
      <c r="I86" s="12">
        <v>8468</v>
      </c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  <c r="XFB86" s="5"/>
      <c r="XFC86" s="5"/>
    </row>
    <row r="87" s="1" customFormat="1" ht="27.5" customHeight="1" spans="1:16383">
      <c r="A87" s="11">
        <v>84</v>
      </c>
      <c r="B87" s="12" t="s">
        <v>194</v>
      </c>
      <c r="C87" s="12" t="s">
        <v>155</v>
      </c>
      <c r="D87" s="12" t="s">
        <v>13</v>
      </c>
      <c r="E87" s="12">
        <v>27</v>
      </c>
      <c r="F87" s="12" t="s">
        <v>195</v>
      </c>
      <c r="G87" s="12">
        <v>5</v>
      </c>
      <c r="H87" s="12" t="s">
        <v>196</v>
      </c>
      <c r="I87" s="12">
        <v>2585</v>
      </c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  <c r="XFB87" s="5"/>
      <c r="XFC87" s="5"/>
    </row>
    <row r="88" s="1" customFormat="1" ht="27.5" customHeight="1" spans="1:16383">
      <c r="A88" s="11">
        <v>85</v>
      </c>
      <c r="B88" s="12" t="s">
        <v>197</v>
      </c>
      <c r="C88" s="12" t="s">
        <v>155</v>
      </c>
      <c r="D88" s="12" t="s">
        <v>13</v>
      </c>
      <c r="E88" s="12">
        <f>2021-1972</f>
        <v>49</v>
      </c>
      <c r="F88" s="12" t="s">
        <v>56</v>
      </c>
      <c r="G88" s="12">
        <v>4</v>
      </c>
      <c r="H88" s="12" t="s">
        <v>198</v>
      </c>
      <c r="I88" s="12">
        <v>7617</v>
      </c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  <c r="XFB88" s="5"/>
      <c r="XFC88" s="5"/>
    </row>
    <row r="89" s="1" customFormat="1" ht="27.5" customHeight="1" spans="1:16383">
      <c r="A89" s="11">
        <v>86</v>
      </c>
      <c r="B89" s="12" t="s">
        <v>199</v>
      </c>
      <c r="C89" s="12" t="s">
        <v>155</v>
      </c>
      <c r="D89" s="12" t="s">
        <v>13</v>
      </c>
      <c r="E89" s="12">
        <f>2021-1968</f>
        <v>53</v>
      </c>
      <c r="F89" s="12" t="s">
        <v>148</v>
      </c>
      <c r="G89" s="12">
        <v>14</v>
      </c>
      <c r="H89" s="12" t="s">
        <v>200</v>
      </c>
      <c r="I89" s="12">
        <v>25859</v>
      </c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  <c r="XFB89" s="5"/>
      <c r="XFC89" s="5"/>
    </row>
    <row r="90" s="1" customFormat="1" ht="27.5" customHeight="1" spans="1:16383">
      <c r="A90" s="11">
        <v>87</v>
      </c>
      <c r="B90" s="12" t="s">
        <v>201</v>
      </c>
      <c r="C90" s="12" t="s">
        <v>202</v>
      </c>
      <c r="D90" s="12" t="s">
        <v>13</v>
      </c>
      <c r="E90" s="12">
        <f>2021-1954</f>
        <v>67</v>
      </c>
      <c r="F90" s="12" t="s">
        <v>203</v>
      </c>
      <c r="G90" s="12">
        <v>10</v>
      </c>
      <c r="H90" s="12" t="s">
        <v>204</v>
      </c>
      <c r="I90" s="12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  <c r="XFB90" s="5"/>
      <c r="XFC90" s="5"/>
    </row>
    <row r="91" s="1" customFormat="1" ht="27.5" customHeight="1" spans="1:16383">
      <c r="A91" s="11">
        <v>88</v>
      </c>
      <c r="B91" s="12" t="s">
        <v>205</v>
      </c>
      <c r="C91" s="12" t="s">
        <v>202</v>
      </c>
      <c r="D91" s="12" t="s">
        <v>13</v>
      </c>
      <c r="E91" s="12">
        <f>2021-1964</f>
        <v>57</v>
      </c>
      <c r="F91" s="12" t="s">
        <v>148</v>
      </c>
      <c r="G91" s="12">
        <v>14</v>
      </c>
      <c r="H91" s="12" t="s">
        <v>206</v>
      </c>
      <c r="I91" s="12">
        <v>11626</v>
      </c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  <c r="XFB91" s="5"/>
      <c r="XFC91" s="5"/>
    </row>
    <row r="92" s="1" customFormat="1" ht="27.5" customHeight="1" spans="1:16383">
      <c r="A92" s="11">
        <v>89</v>
      </c>
      <c r="B92" s="12" t="s">
        <v>207</v>
      </c>
      <c r="C92" s="12" t="s">
        <v>202</v>
      </c>
      <c r="D92" s="12" t="s">
        <v>13</v>
      </c>
      <c r="E92" s="12">
        <f>2021-1957</f>
        <v>64</v>
      </c>
      <c r="F92" s="12" t="s">
        <v>14</v>
      </c>
      <c r="G92" s="12">
        <v>5</v>
      </c>
      <c r="H92" s="12" t="s">
        <v>48</v>
      </c>
      <c r="I92" s="12">
        <v>0</v>
      </c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  <c r="XFB92" s="5"/>
      <c r="XFC92" s="5"/>
    </row>
    <row r="93" s="1" customFormat="1" ht="27.5" customHeight="1" spans="1:16383">
      <c r="A93" s="11">
        <v>90</v>
      </c>
      <c r="B93" s="12" t="s">
        <v>208</v>
      </c>
      <c r="C93" s="12" t="s">
        <v>202</v>
      </c>
      <c r="D93" s="12" t="s">
        <v>13</v>
      </c>
      <c r="E93" s="12">
        <f>2021-1960</f>
        <v>61</v>
      </c>
      <c r="F93" s="12" t="s">
        <v>56</v>
      </c>
      <c r="G93" s="12">
        <v>4</v>
      </c>
      <c r="H93" s="12" t="s">
        <v>209</v>
      </c>
      <c r="I93" s="12">
        <v>7500</v>
      </c>
      <c r="XEG93" s="5"/>
      <c r="XEH93" s="5"/>
      <c r="XEI93" s="5"/>
      <c r="XEJ93" s="5"/>
      <c r="XEK93" s="5"/>
      <c r="XEL93" s="5"/>
      <c r="XEM93" s="5"/>
      <c r="XEN93" s="5"/>
      <c r="XEO93" s="5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  <c r="XFB93" s="5"/>
      <c r="XFC93" s="5"/>
    </row>
    <row r="94" s="1" customFormat="1" ht="27.5" customHeight="1" spans="1:16383">
      <c r="A94" s="11">
        <v>91</v>
      </c>
      <c r="B94" s="12" t="s">
        <v>210</v>
      </c>
      <c r="C94" s="12" t="s">
        <v>202</v>
      </c>
      <c r="D94" s="12" t="s">
        <v>13</v>
      </c>
      <c r="E94" s="12">
        <f>2021-1962</f>
        <v>59</v>
      </c>
      <c r="F94" s="12" t="s">
        <v>150</v>
      </c>
      <c r="G94" s="12">
        <v>13</v>
      </c>
      <c r="H94" s="12" t="s">
        <v>211</v>
      </c>
      <c r="I94" s="12">
        <v>3750</v>
      </c>
      <c r="XEG94" s="5"/>
      <c r="XEH94" s="5"/>
      <c r="XEI94" s="5"/>
      <c r="XEJ94" s="5"/>
      <c r="XEK94" s="5"/>
      <c r="XEL94" s="5"/>
      <c r="XEM94" s="5"/>
      <c r="XEN94" s="5"/>
      <c r="XEO94" s="5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  <c r="XFA94" s="5"/>
      <c r="XFB94" s="5"/>
      <c r="XFC94" s="5"/>
    </row>
    <row r="95" s="1" customFormat="1" ht="27.5" customHeight="1" spans="1:16383">
      <c r="A95" s="11">
        <v>92</v>
      </c>
      <c r="B95" s="12" t="s">
        <v>212</v>
      </c>
      <c r="C95" s="12" t="s">
        <v>202</v>
      </c>
      <c r="D95" s="12" t="s">
        <v>13</v>
      </c>
      <c r="E95" s="12">
        <f>2021-1966</f>
        <v>55</v>
      </c>
      <c r="F95" s="12" t="s">
        <v>14</v>
      </c>
      <c r="G95" s="12">
        <v>3</v>
      </c>
      <c r="H95" s="12" t="s">
        <v>213</v>
      </c>
      <c r="I95" s="12">
        <v>6874</v>
      </c>
      <c r="XEG95" s="5"/>
      <c r="XEH95" s="5"/>
      <c r="XEI95" s="5"/>
      <c r="XEJ95" s="5"/>
      <c r="XEK95" s="5"/>
      <c r="XEL95" s="5"/>
      <c r="XEM95" s="5"/>
      <c r="XEN95" s="5"/>
      <c r="XEO95" s="5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  <c r="XFA95" s="5"/>
      <c r="XFB95" s="5"/>
      <c r="XFC95" s="5"/>
    </row>
    <row r="96" s="1" customFormat="1" ht="27.5" customHeight="1" spans="1:16383">
      <c r="A96" s="11">
        <v>93</v>
      </c>
      <c r="B96" s="12" t="s">
        <v>214</v>
      </c>
      <c r="C96" s="12" t="s">
        <v>202</v>
      </c>
      <c r="D96" s="12" t="s">
        <v>13</v>
      </c>
      <c r="E96" s="12">
        <f>2021-1930</f>
        <v>91</v>
      </c>
      <c r="F96" s="12" t="s">
        <v>150</v>
      </c>
      <c r="G96" s="12">
        <v>6</v>
      </c>
      <c r="H96" s="12" t="s">
        <v>48</v>
      </c>
      <c r="I96" s="12">
        <v>0</v>
      </c>
      <c r="XEG96" s="5"/>
      <c r="XEH96" s="5"/>
      <c r="XEI96" s="5"/>
      <c r="XEJ96" s="5"/>
      <c r="XEK96" s="5"/>
      <c r="XEL96" s="5"/>
      <c r="XEM96" s="5"/>
      <c r="XEN96" s="5"/>
      <c r="XEO96" s="5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  <c r="XFA96" s="5"/>
      <c r="XFB96" s="5"/>
      <c r="XFC96" s="5"/>
    </row>
    <row r="97" s="1" customFormat="1" ht="27.5" customHeight="1" spans="1:16383">
      <c r="A97" s="11">
        <v>94</v>
      </c>
      <c r="B97" s="12" t="s">
        <v>215</v>
      </c>
      <c r="C97" s="12" t="s">
        <v>202</v>
      </c>
      <c r="D97" s="12" t="s">
        <v>13</v>
      </c>
      <c r="E97" s="12">
        <f>2021-1952</f>
        <v>69</v>
      </c>
      <c r="F97" s="12" t="s">
        <v>148</v>
      </c>
      <c r="G97" s="12">
        <v>13</v>
      </c>
      <c r="H97" s="12" t="s">
        <v>216</v>
      </c>
      <c r="I97" s="12">
        <v>5989</v>
      </c>
      <c r="XEG97" s="5"/>
      <c r="XEH97" s="5"/>
      <c r="XEI97" s="5"/>
      <c r="XEJ97" s="5"/>
      <c r="XEK97" s="5"/>
      <c r="XEL97" s="5"/>
      <c r="XEM97" s="5"/>
      <c r="XEN97" s="5"/>
      <c r="XEO97" s="5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  <c r="XFA97" s="5"/>
      <c r="XFB97" s="5"/>
      <c r="XFC97" s="5"/>
    </row>
    <row r="98" s="1" customFormat="1" ht="27.5" customHeight="1" spans="1:16383">
      <c r="A98" s="11">
        <v>95</v>
      </c>
      <c r="B98" s="12" t="s">
        <v>217</v>
      </c>
      <c r="C98" s="12" t="s">
        <v>202</v>
      </c>
      <c r="D98" s="12" t="s">
        <v>13</v>
      </c>
      <c r="E98" s="12">
        <f>2021-1954</f>
        <v>67</v>
      </c>
      <c r="F98" s="12" t="s">
        <v>14</v>
      </c>
      <c r="G98" s="12">
        <v>4</v>
      </c>
      <c r="H98" s="12" t="s">
        <v>218</v>
      </c>
      <c r="I98" s="12">
        <v>4117</v>
      </c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  <c r="XFB98" s="5"/>
      <c r="XFC98" s="5"/>
    </row>
    <row r="99" s="1" customFormat="1" ht="27.5" customHeight="1" spans="1:16383">
      <c r="A99" s="11">
        <v>96</v>
      </c>
      <c r="B99" s="12" t="s">
        <v>219</v>
      </c>
      <c r="C99" s="12" t="s">
        <v>202</v>
      </c>
      <c r="D99" s="12" t="s">
        <v>13</v>
      </c>
      <c r="E99" s="12">
        <f>2021-1947</f>
        <v>74</v>
      </c>
      <c r="F99" s="12" t="s">
        <v>14</v>
      </c>
      <c r="G99" s="12">
        <v>4</v>
      </c>
      <c r="H99" s="12" t="s">
        <v>48</v>
      </c>
      <c r="I99" s="12">
        <v>0</v>
      </c>
      <c r="XEG99" s="5"/>
      <c r="XEH99" s="5"/>
      <c r="XEI99" s="5"/>
      <c r="XEJ99" s="5"/>
      <c r="XEK99" s="5"/>
      <c r="XEL99" s="5"/>
      <c r="XEM99" s="5"/>
      <c r="XEN99" s="5"/>
      <c r="XEO99" s="5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  <c r="XFA99" s="5"/>
      <c r="XFB99" s="5"/>
      <c r="XFC99" s="5"/>
    </row>
    <row r="100" s="1" customFormat="1" ht="27.5" customHeight="1" spans="1:16383">
      <c r="A100" s="11">
        <v>97</v>
      </c>
      <c r="B100" s="12" t="s">
        <v>220</v>
      </c>
      <c r="C100" s="12" t="s">
        <v>202</v>
      </c>
      <c r="D100" s="12" t="s">
        <v>13</v>
      </c>
      <c r="E100" s="12">
        <f>2021-1932</f>
        <v>89</v>
      </c>
      <c r="F100" s="12" t="s">
        <v>150</v>
      </c>
      <c r="G100" s="12">
        <v>25</v>
      </c>
      <c r="H100" s="12" t="s">
        <v>221</v>
      </c>
      <c r="I100" s="12"/>
      <c r="XEG100" s="5"/>
      <c r="XEH100" s="5"/>
      <c r="XEI100" s="5"/>
      <c r="XEJ100" s="5"/>
      <c r="XEK100" s="5"/>
      <c r="XEL100" s="5"/>
      <c r="XEM100" s="5"/>
      <c r="XEN100" s="5"/>
      <c r="XEO100" s="5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  <c r="XFA100" s="5"/>
      <c r="XFB100" s="5"/>
      <c r="XFC100" s="5"/>
    </row>
    <row r="101" s="1" customFormat="1" ht="27.5" customHeight="1" spans="1:16383">
      <c r="A101" s="11">
        <v>98</v>
      </c>
      <c r="B101" s="12" t="s">
        <v>222</v>
      </c>
      <c r="C101" s="12" t="s">
        <v>31</v>
      </c>
      <c r="D101" s="12" t="s">
        <v>13</v>
      </c>
      <c r="E101" s="12">
        <v>85</v>
      </c>
      <c r="F101" s="12" t="s">
        <v>160</v>
      </c>
      <c r="G101" s="12">
        <v>4</v>
      </c>
      <c r="H101" s="12" t="s">
        <v>223</v>
      </c>
      <c r="I101" s="12">
        <v>9075</v>
      </c>
      <c r="XEG101" s="5"/>
      <c r="XEH101" s="5"/>
      <c r="XEI101" s="5"/>
      <c r="XEJ101" s="5"/>
      <c r="XEK101" s="5"/>
      <c r="XEL101" s="5"/>
      <c r="XEM101" s="5"/>
      <c r="XEN101" s="5"/>
      <c r="XEO101" s="5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  <c r="XFA101" s="5"/>
      <c r="XFB101" s="5"/>
      <c r="XFC101" s="5"/>
    </row>
    <row r="102" s="1" customFormat="1" ht="28" customHeight="1" spans="1:16383">
      <c r="A102" s="4"/>
      <c r="XEG102" s="5"/>
      <c r="XEH102" s="5"/>
      <c r="XEI102" s="5"/>
      <c r="XEJ102" s="5"/>
      <c r="XEK102" s="5"/>
      <c r="XEL102" s="5"/>
      <c r="XEM102" s="5"/>
      <c r="XEN102" s="5"/>
      <c r="XEO102" s="5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  <c r="XFA102" s="5"/>
      <c r="XFB102" s="5"/>
      <c r="XFC102" s="5"/>
    </row>
  </sheetData>
  <mergeCells count="2">
    <mergeCell ref="A1:I1"/>
    <mergeCell ref="A2:I2"/>
  </mergeCells>
  <printOptions horizontalCentered="1"/>
  <pageMargins left="0.306944444444444" right="0.306944444444444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蒲海燕</cp:lastModifiedBy>
  <dcterms:created xsi:type="dcterms:W3CDTF">2021-03-30T06:17:00Z</dcterms:created>
  <dcterms:modified xsi:type="dcterms:W3CDTF">2021-06-07T03:24:39Z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503693947E484D97BEAA32CFF2FCBB66</vt:lpwstr>
  </property>
  <property fmtid="{D5CDD505-2E9C-101B-9397-08002B2CF9AE}" pid="3" name="KSOProductBuildVer">
    <vt:lpwstr>2052-11.1.0.10132</vt:lpwstr>
  </property>
</Properties>
</file>